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  <sheet xmlns:r="http://schemas.openxmlformats.org/officeDocument/2006/relationships" name="So geht's" sheetId="2" state="visible" r:id="rId2"/>
  </sheets>
  <definedNames>
    <definedName name="_xlnm.Print_Area" localSheetId="0">'Stundenzettel'!$A$1:$G$50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 &quot;€&quot;"/>
    <numFmt numFmtId="165" formatCode="MMMM YYYY"/>
    <numFmt numFmtId="166" formatCode="DDD DD.MM."/>
    <numFmt numFmtId="167" formatCode="hh:mm"/>
    <numFmt numFmtId="168" formatCode="[h]:mm"/>
    <numFmt numFmtId="169" formatCode="+0.00;-0.00;0.00"/>
  </numFmts>
  <fonts count="11">
    <font>
      <name val="Calibri"/>
      <family val="2"/>
      <color theme="1"/>
      <sz val="11"/>
      <scheme val="minor"/>
    </font>
    <font>
      <b val="1"/>
      <color rgb="0001385B"/>
      <sz val="18"/>
    </font>
    <font>
      <i val="1"/>
      <color rgb="00557A90"/>
      <sz val="9"/>
    </font>
    <font>
      <b val="1"/>
      <color rgb="0001385B"/>
    </font>
    <font>
      <b val="1"/>
      <color rgb="0001385B"/>
      <sz val="13"/>
    </font>
    <font>
      <b val="1"/>
      <color rgb="00FFFFFF"/>
    </font>
    <font>
      <sz val="10"/>
    </font>
    <font>
      <color rgb="00557A90"/>
      <sz val="9"/>
    </font>
    <font>
      <color rgb="00999999"/>
      <sz val="8"/>
    </font>
    <font>
      <b val="1"/>
      <color rgb="0001385B"/>
      <sz val="14"/>
    </font>
    <font>
      <color rgb="001A2A35"/>
      <sz val="11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1385B"/>
      </patternFill>
    </fill>
    <fill>
      <patternFill patternType="solid">
        <fgColor rgb="00EFF6FB"/>
      </patternFill>
    </fill>
    <fill>
      <patternFill patternType="solid">
        <fgColor rgb="00FFFDF2"/>
      </patternFill>
    </fill>
  </fills>
  <borders count="7">
    <border>
      <left/>
      <right/>
      <top/>
      <bottom/>
      <diagonal/>
    </border>
    <border>
      <left style="thin">
        <color rgb="00C9DFED"/>
      </left>
      <right style="thin">
        <color rgb="00C9DFED"/>
      </right>
      <top style="thin">
        <color rgb="00C9DFED"/>
      </top>
      <bottom style="thin">
        <color rgb="00C9DFED"/>
      </bottom>
    </border>
    <border>
      <left/>
      <right/>
      <top style="thin">
        <color rgb="00C9DFED"/>
      </top>
      <bottom/>
      <diagonal/>
    </border>
    <border>
      <left/>
      <right style="thin">
        <color rgb="00C9DFED"/>
      </right>
      <top style="thin">
        <color rgb="00C9DFED"/>
      </top>
      <bottom/>
      <diagonal/>
    </border>
    <border>
      <left/>
      <right/>
      <top style="thin">
        <color rgb="00C9DFED"/>
      </top>
      <bottom style="thin">
        <color rgb="00C9DFED"/>
      </bottom>
      <diagonal/>
    </border>
    <border>
      <left/>
      <right style="thin">
        <color rgb="00C9DFED"/>
      </right>
      <top style="thin">
        <color rgb="00C9DFED"/>
      </top>
      <bottom style="thin">
        <color rgb="00C9DFED"/>
      </bottom>
      <diagonal/>
    </border>
    <border>
      <bottom style="thin">
        <color rgb="0055555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2" fontId="0" fillId="2" borderId="1" pivotButton="0" quotePrefix="0" xfId="0"/>
    <xf numFmtId="164" fontId="0" fillId="2" borderId="1" pivotButton="0" quotePrefix="0" xfId="0"/>
    <xf numFmtId="165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/>
    </xf>
    <xf numFmtId="167" fontId="6" fillId="5" borderId="1" applyAlignment="1" pivotButton="0" quotePrefix="0" xfId="0">
      <alignment horizontal="center"/>
    </xf>
    <xf numFmtId="1" fontId="6" fillId="5" borderId="1" applyAlignment="1" pivotButton="0" quotePrefix="0" xfId="0">
      <alignment horizontal="center"/>
    </xf>
    <xf numFmtId="168" fontId="6" fillId="0" borderId="1" applyAlignment="1" pivotButton="0" quotePrefix="0" xfId="0">
      <alignment horizontal="center"/>
    </xf>
    <xf numFmtId="2" fontId="6" fillId="0" borderId="1" applyAlignment="1" pivotButton="0" quotePrefix="0" xfId="0">
      <alignment horizontal="center"/>
    </xf>
    <xf numFmtId="0" fontId="6" fillId="5" borderId="1" applyAlignment="1" pivotButton="0" quotePrefix="0" xfId="0">
      <alignment horizontal="left"/>
    </xf>
    <xf numFmtId="168" fontId="3" fillId="4" borderId="1" applyAlignment="1" pivotButton="0" quotePrefix="0" xfId="0">
      <alignment horizontal="center"/>
    </xf>
    <xf numFmtId="2" fontId="3" fillId="4" borderId="1" applyAlignment="1" pivotButton="0" quotePrefix="0" xfId="0">
      <alignment horizontal="center"/>
    </xf>
    <xf numFmtId="169" fontId="3" fillId="4" borderId="1" applyAlignment="1" pivotButton="0" quotePrefix="0" xfId="0">
      <alignment horizontal="center"/>
    </xf>
    <xf numFmtId="164" fontId="3" fillId="4" borderId="1" applyAlignment="1" pivotButton="0" quotePrefix="0" xfId="0">
      <alignment horizontal="center"/>
    </xf>
    <xf numFmtId="0" fontId="0" fillId="0" borderId="6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E9ECEF"/>
        </patternFill>
      </fill>
    </dxf>
    <dxf>
      <font>
        <color rgb="00BBBBB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0" customWidth="1" min="3" max="3"/>
    <col width="11" customWidth="1" min="4" max="4"/>
    <col width="13" customWidth="1" min="5" max="5"/>
    <col width="11" customWidth="1" min="6" max="6"/>
    <col width="30" customWidth="1" min="7" max="7"/>
  </cols>
  <sheetData>
    <row r="1">
      <c r="A1" s="1" t="inlineStr">
        <is>
          <t>Stundenzettel</t>
        </is>
      </c>
    </row>
    <row r="2">
      <c r="A2" s="2" t="inlineStr">
        <is>
          <t>Gelbe Felder ausfüllen. Datum, Wochentag und Summen rechnen sich selbst.</t>
        </is>
      </c>
    </row>
    <row r="4">
      <c r="A4" s="3" t="inlineStr">
        <is>
          <t>Name</t>
        </is>
      </c>
      <c r="B4" s="4" t="n"/>
      <c r="C4" s="5" t="n"/>
      <c r="D4" s="6" t="n"/>
      <c r="E4" s="3" t="inlineStr">
        <is>
          <t>Soll-Stunden im Monat</t>
        </is>
      </c>
      <c r="G4" s="7" t="n"/>
    </row>
    <row r="5">
      <c r="A5" s="3" t="inlineStr">
        <is>
          <t>Betrieb</t>
        </is>
      </c>
      <c r="B5" s="4" t="n"/>
      <c r="C5" s="5" t="n"/>
      <c r="D5" s="6" t="n"/>
      <c r="E5" s="3" t="inlineStr">
        <is>
          <t>Stundenlohn (€, optional)</t>
        </is>
      </c>
      <c r="G5" s="8" t="n"/>
    </row>
    <row r="6">
      <c r="A6" s="3" t="inlineStr">
        <is>
          <t>Monat (1–12)</t>
        </is>
      </c>
      <c r="B6" s="4" t="n">
        <v>1</v>
      </c>
      <c r="D6" s="9">
        <f>IF(AND(ISNUMBER(B6),ISNUMBER(B7)),DATE(B7,B6,1),"")</f>
        <v/>
      </c>
    </row>
    <row r="7">
      <c r="A7" s="3" t="inlineStr">
        <is>
          <t>Jahr</t>
        </is>
      </c>
      <c r="B7" s="4" t="n">
        <v>2027</v>
      </c>
    </row>
    <row r="9" ht="30" customHeight="1">
      <c r="A9" s="10" t="inlineStr">
        <is>
          <t>Datum</t>
        </is>
      </c>
      <c r="B9" s="10" t="inlineStr">
        <is>
          <t>Beginn</t>
        </is>
      </c>
      <c r="C9" s="10" t="inlineStr">
        <is>
          <t>Ende</t>
        </is>
      </c>
      <c r="D9" s="10" t="inlineStr">
        <is>
          <t>Pause (Min.)</t>
        </is>
      </c>
      <c r="E9" s="10" t="inlineStr">
        <is>
          <t>Arbeitszeit</t>
        </is>
      </c>
      <c r="F9" s="10" t="inlineStr">
        <is>
          <t>Dezimal</t>
        </is>
      </c>
      <c r="G9" s="10" t="inlineStr">
        <is>
          <t>Bemerkung (Urlaub, krank …)</t>
        </is>
      </c>
    </row>
    <row r="10">
      <c r="A10" s="11">
        <f>IF(AND(ISNUMBER($B$6),ISNUMBER($B$7)),IF(1&lt;=DAY(EOMONTH(DATE($B$7,$B$6,1),0)),DATE($B$7,$B$6,1),""),"")</f>
        <v/>
      </c>
      <c r="B10" s="12" t="n"/>
      <c r="C10" s="12" t="n"/>
      <c r="D10" s="13" t="n"/>
      <c r="E10" s="14">
        <f>IF(AND(ISNUMBER(B10),ISNUMBER(C10)),MAX(0,MOD(C10-B10,1)-N(D10)/1440),"")</f>
        <v/>
      </c>
      <c r="F10" s="15">
        <f>IF(ISNUMBER(E10),ROUND(E10*24,2),"")</f>
        <v/>
      </c>
      <c r="G10" s="16" t="n"/>
    </row>
    <row r="11">
      <c r="A11" s="11">
        <f>IF(AND(ISNUMBER($B$6),ISNUMBER($B$7)),IF(2&lt;=DAY(EOMONTH(DATE($B$7,$B$6,1),0)),DATE($B$7,$B$6,2),""),"")</f>
        <v/>
      </c>
      <c r="B11" s="12" t="n"/>
      <c r="C11" s="12" t="n"/>
      <c r="D11" s="13" t="n"/>
      <c r="E11" s="14">
        <f>IF(AND(ISNUMBER(B11),ISNUMBER(C11)),MAX(0,MOD(C11-B11,1)-N(D11)/1440),"")</f>
        <v/>
      </c>
      <c r="F11" s="15">
        <f>IF(ISNUMBER(E11),ROUND(E11*24,2),"")</f>
        <v/>
      </c>
      <c r="G11" s="16" t="n"/>
    </row>
    <row r="12">
      <c r="A12" s="11">
        <f>IF(AND(ISNUMBER($B$6),ISNUMBER($B$7)),IF(3&lt;=DAY(EOMONTH(DATE($B$7,$B$6,1),0)),DATE($B$7,$B$6,3),""),"")</f>
        <v/>
      </c>
      <c r="B12" s="12" t="n"/>
      <c r="C12" s="12" t="n"/>
      <c r="D12" s="13" t="n"/>
      <c r="E12" s="14">
        <f>IF(AND(ISNUMBER(B12),ISNUMBER(C12)),MAX(0,MOD(C12-B12,1)-N(D12)/1440),"")</f>
        <v/>
      </c>
      <c r="F12" s="15">
        <f>IF(ISNUMBER(E12),ROUND(E12*24,2),"")</f>
        <v/>
      </c>
      <c r="G12" s="16" t="n"/>
    </row>
    <row r="13">
      <c r="A13" s="11">
        <f>IF(AND(ISNUMBER($B$6),ISNUMBER($B$7)),IF(4&lt;=DAY(EOMONTH(DATE($B$7,$B$6,1),0)),DATE($B$7,$B$6,4),""),"")</f>
        <v/>
      </c>
      <c r="B13" s="12" t="n"/>
      <c r="C13" s="12" t="n"/>
      <c r="D13" s="13" t="n"/>
      <c r="E13" s="14">
        <f>IF(AND(ISNUMBER(B13),ISNUMBER(C13)),MAX(0,MOD(C13-B13,1)-N(D13)/1440),"")</f>
        <v/>
      </c>
      <c r="F13" s="15">
        <f>IF(ISNUMBER(E13),ROUND(E13*24,2),"")</f>
        <v/>
      </c>
      <c r="G13" s="16" t="n"/>
    </row>
    <row r="14">
      <c r="A14" s="11">
        <f>IF(AND(ISNUMBER($B$6),ISNUMBER($B$7)),IF(5&lt;=DAY(EOMONTH(DATE($B$7,$B$6,1),0)),DATE($B$7,$B$6,5),""),"")</f>
        <v/>
      </c>
      <c r="B14" s="12" t="n"/>
      <c r="C14" s="12" t="n"/>
      <c r="D14" s="13" t="n"/>
      <c r="E14" s="14">
        <f>IF(AND(ISNUMBER(B14),ISNUMBER(C14)),MAX(0,MOD(C14-B14,1)-N(D14)/1440),"")</f>
        <v/>
      </c>
      <c r="F14" s="15">
        <f>IF(ISNUMBER(E14),ROUND(E14*24,2),"")</f>
        <v/>
      </c>
      <c r="G14" s="16" t="n"/>
    </row>
    <row r="15">
      <c r="A15" s="11">
        <f>IF(AND(ISNUMBER($B$6),ISNUMBER($B$7)),IF(6&lt;=DAY(EOMONTH(DATE($B$7,$B$6,1),0)),DATE($B$7,$B$6,6),""),"")</f>
        <v/>
      </c>
      <c r="B15" s="12" t="n"/>
      <c r="C15" s="12" t="n"/>
      <c r="D15" s="13" t="n"/>
      <c r="E15" s="14">
        <f>IF(AND(ISNUMBER(B15),ISNUMBER(C15)),MAX(0,MOD(C15-B15,1)-N(D15)/1440),"")</f>
        <v/>
      </c>
      <c r="F15" s="15">
        <f>IF(ISNUMBER(E15),ROUND(E15*24,2),"")</f>
        <v/>
      </c>
      <c r="G15" s="16" t="n"/>
    </row>
    <row r="16">
      <c r="A16" s="11">
        <f>IF(AND(ISNUMBER($B$6),ISNUMBER($B$7)),IF(7&lt;=DAY(EOMONTH(DATE($B$7,$B$6,1),0)),DATE($B$7,$B$6,7),""),"")</f>
        <v/>
      </c>
      <c r="B16" s="12" t="n"/>
      <c r="C16" s="12" t="n"/>
      <c r="D16" s="13" t="n"/>
      <c r="E16" s="14">
        <f>IF(AND(ISNUMBER(B16),ISNUMBER(C16)),MAX(0,MOD(C16-B16,1)-N(D16)/1440),"")</f>
        <v/>
      </c>
      <c r="F16" s="15">
        <f>IF(ISNUMBER(E16),ROUND(E16*24,2),"")</f>
        <v/>
      </c>
      <c r="G16" s="16" t="n"/>
    </row>
    <row r="17">
      <c r="A17" s="11">
        <f>IF(AND(ISNUMBER($B$6),ISNUMBER($B$7)),IF(8&lt;=DAY(EOMONTH(DATE($B$7,$B$6,1),0)),DATE($B$7,$B$6,8),""),"")</f>
        <v/>
      </c>
      <c r="B17" s="12" t="n"/>
      <c r="C17" s="12" t="n"/>
      <c r="D17" s="13" t="n"/>
      <c r="E17" s="14">
        <f>IF(AND(ISNUMBER(B17),ISNUMBER(C17)),MAX(0,MOD(C17-B17,1)-N(D17)/1440),"")</f>
        <v/>
      </c>
      <c r="F17" s="15">
        <f>IF(ISNUMBER(E17),ROUND(E17*24,2),"")</f>
        <v/>
      </c>
      <c r="G17" s="16" t="n"/>
    </row>
    <row r="18">
      <c r="A18" s="11">
        <f>IF(AND(ISNUMBER($B$6),ISNUMBER($B$7)),IF(9&lt;=DAY(EOMONTH(DATE($B$7,$B$6,1),0)),DATE($B$7,$B$6,9),""),"")</f>
        <v/>
      </c>
      <c r="B18" s="12" t="n"/>
      <c r="C18" s="12" t="n"/>
      <c r="D18" s="13" t="n"/>
      <c r="E18" s="14">
        <f>IF(AND(ISNUMBER(B18),ISNUMBER(C18)),MAX(0,MOD(C18-B18,1)-N(D18)/1440),"")</f>
        <v/>
      </c>
      <c r="F18" s="15">
        <f>IF(ISNUMBER(E18),ROUND(E18*24,2),"")</f>
        <v/>
      </c>
      <c r="G18" s="16" t="n"/>
    </row>
    <row r="19">
      <c r="A19" s="11">
        <f>IF(AND(ISNUMBER($B$6),ISNUMBER($B$7)),IF(10&lt;=DAY(EOMONTH(DATE($B$7,$B$6,1),0)),DATE($B$7,$B$6,10),""),"")</f>
        <v/>
      </c>
      <c r="B19" s="12" t="n"/>
      <c r="C19" s="12" t="n"/>
      <c r="D19" s="13" t="n"/>
      <c r="E19" s="14">
        <f>IF(AND(ISNUMBER(B19),ISNUMBER(C19)),MAX(0,MOD(C19-B19,1)-N(D19)/1440),"")</f>
        <v/>
      </c>
      <c r="F19" s="15">
        <f>IF(ISNUMBER(E19),ROUND(E19*24,2),"")</f>
        <v/>
      </c>
      <c r="G19" s="16" t="n"/>
    </row>
    <row r="20">
      <c r="A20" s="11">
        <f>IF(AND(ISNUMBER($B$6),ISNUMBER($B$7)),IF(11&lt;=DAY(EOMONTH(DATE($B$7,$B$6,1),0)),DATE($B$7,$B$6,11),""),"")</f>
        <v/>
      </c>
      <c r="B20" s="12" t="n"/>
      <c r="C20" s="12" t="n"/>
      <c r="D20" s="13" t="n"/>
      <c r="E20" s="14">
        <f>IF(AND(ISNUMBER(B20),ISNUMBER(C20)),MAX(0,MOD(C20-B20,1)-N(D20)/1440),"")</f>
        <v/>
      </c>
      <c r="F20" s="15">
        <f>IF(ISNUMBER(E20),ROUND(E20*24,2),"")</f>
        <v/>
      </c>
      <c r="G20" s="16" t="n"/>
    </row>
    <row r="21">
      <c r="A21" s="11">
        <f>IF(AND(ISNUMBER($B$6),ISNUMBER($B$7)),IF(12&lt;=DAY(EOMONTH(DATE($B$7,$B$6,1),0)),DATE($B$7,$B$6,12),""),"")</f>
        <v/>
      </c>
      <c r="B21" s="12" t="n"/>
      <c r="C21" s="12" t="n"/>
      <c r="D21" s="13" t="n"/>
      <c r="E21" s="14">
        <f>IF(AND(ISNUMBER(B21),ISNUMBER(C21)),MAX(0,MOD(C21-B21,1)-N(D21)/1440),"")</f>
        <v/>
      </c>
      <c r="F21" s="15">
        <f>IF(ISNUMBER(E21),ROUND(E21*24,2),"")</f>
        <v/>
      </c>
      <c r="G21" s="16" t="n"/>
    </row>
    <row r="22">
      <c r="A22" s="11">
        <f>IF(AND(ISNUMBER($B$6),ISNUMBER($B$7)),IF(13&lt;=DAY(EOMONTH(DATE($B$7,$B$6,1),0)),DATE($B$7,$B$6,13),""),"")</f>
        <v/>
      </c>
      <c r="B22" s="12" t="n"/>
      <c r="C22" s="12" t="n"/>
      <c r="D22" s="13" t="n"/>
      <c r="E22" s="14">
        <f>IF(AND(ISNUMBER(B22),ISNUMBER(C22)),MAX(0,MOD(C22-B22,1)-N(D22)/1440),"")</f>
        <v/>
      </c>
      <c r="F22" s="15">
        <f>IF(ISNUMBER(E22),ROUND(E22*24,2),"")</f>
        <v/>
      </c>
      <c r="G22" s="16" t="n"/>
    </row>
    <row r="23">
      <c r="A23" s="11">
        <f>IF(AND(ISNUMBER($B$6),ISNUMBER($B$7)),IF(14&lt;=DAY(EOMONTH(DATE($B$7,$B$6,1),0)),DATE($B$7,$B$6,14),""),"")</f>
        <v/>
      </c>
      <c r="B23" s="12" t="n"/>
      <c r="C23" s="12" t="n"/>
      <c r="D23" s="13" t="n"/>
      <c r="E23" s="14">
        <f>IF(AND(ISNUMBER(B23),ISNUMBER(C23)),MAX(0,MOD(C23-B23,1)-N(D23)/1440),"")</f>
        <v/>
      </c>
      <c r="F23" s="15">
        <f>IF(ISNUMBER(E23),ROUND(E23*24,2),"")</f>
        <v/>
      </c>
      <c r="G23" s="16" t="n"/>
    </row>
    <row r="24">
      <c r="A24" s="11">
        <f>IF(AND(ISNUMBER($B$6),ISNUMBER($B$7)),IF(15&lt;=DAY(EOMONTH(DATE($B$7,$B$6,1),0)),DATE($B$7,$B$6,15),""),"")</f>
        <v/>
      </c>
      <c r="B24" s="12" t="n"/>
      <c r="C24" s="12" t="n"/>
      <c r="D24" s="13" t="n"/>
      <c r="E24" s="14">
        <f>IF(AND(ISNUMBER(B24),ISNUMBER(C24)),MAX(0,MOD(C24-B24,1)-N(D24)/1440),"")</f>
        <v/>
      </c>
      <c r="F24" s="15">
        <f>IF(ISNUMBER(E24),ROUND(E24*24,2),"")</f>
        <v/>
      </c>
      <c r="G24" s="16" t="n"/>
    </row>
    <row r="25">
      <c r="A25" s="11">
        <f>IF(AND(ISNUMBER($B$6),ISNUMBER($B$7)),IF(16&lt;=DAY(EOMONTH(DATE($B$7,$B$6,1),0)),DATE($B$7,$B$6,16),""),"")</f>
        <v/>
      </c>
      <c r="B25" s="12" t="n"/>
      <c r="C25" s="12" t="n"/>
      <c r="D25" s="13" t="n"/>
      <c r="E25" s="14">
        <f>IF(AND(ISNUMBER(B25),ISNUMBER(C25)),MAX(0,MOD(C25-B25,1)-N(D25)/1440),"")</f>
        <v/>
      </c>
      <c r="F25" s="15">
        <f>IF(ISNUMBER(E25),ROUND(E25*24,2),"")</f>
        <v/>
      </c>
      <c r="G25" s="16" t="n"/>
    </row>
    <row r="26">
      <c r="A26" s="11">
        <f>IF(AND(ISNUMBER($B$6),ISNUMBER($B$7)),IF(17&lt;=DAY(EOMONTH(DATE($B$7,$B$6,1),0)),DATE($B$7,$B$6,17),""),"")</f>
        <v/>
      </c>
      <c r="B26" s="12" t="n"/>
      <c r="C26" s="12" t="n"/>
      <c r="D26" s="13" t="n"/>
      <c r="E26" s="14">
        <f>IF(AND(ISNUMBER(B26),ISNUMBER(C26)),MAX(0,MOD(C26-B26,1)-N(D26)/1440),"")</f>
        <v/>
      </c>
      <c r="F26" s="15">
        <f>IF(ISNUMBER(E26),ROUND(E26*24,2),"")</f>
        <v/>
      </c>
      <c r="G26" s="16" t="n"/>
    </row>
    <row r="27">
      <c r="A27" s="11">
        <f>IF(AND(ISNUMBER($B$6),ISNUMBER($B$7)),IF(18&lt;=DAY(EOMONTH(DATE($B$7,$B$6,1),0)),DATE($B$7,$B$6,18),""),"")</f>
        <v/>
      </c>
      <c r="B27" s="12" t="n"/>
      <c r="C27" s="12" t="n"/>
      <c r="D27" s="13" t="n"/>
      <c r="E27" s="14">
        <f>IF(AND(ISNUMBER(B27),ISNUMBER(C27)),MAX(0,MOD(C27-B27,1)-N(D27)/1440),"")</f>
        <v/>
      </c>
      <c r="F27" s="15">
        <f>IF(ISNUMBER(E27),ROUND(E27*24,2),"")</f>
        <v/>
      </c>
      <c r="G27" s="16" t="n"/>
    </row>
    <row r="28">
      <c r="A28" s="11">
        <f>IF(AND(ISNUMBER($B$6),ISNUMBER($B$7)),IF(19&lt;=DAY(EOMONTH(DATE($B$7,$B$6,1),0)),DATE($B$7,$B$6,19),""),"")</f>
        <v/>
      </c>
      <c r="B28" s="12" t="n"/>
      <c r="C28" s="12" t="n"/>
      <c r="D28" s="13" t="n"/>
      <c r="E28" s="14">
        <f>IF(AND(ISNUMBER(B28),ISNUMBER(C28)),MAX(0,MOD(C28-B28,1)-N(D28)/1440),"")</f>
        <v/>
      </c>
      <c r="F28" s="15">
        <f>IF(ISNUMBER(E28),ROUND(E28*24,2),"")</f>
        <v/>
      </c>
      <c r="G28" s="16" t="n"/>
    </row>
    <row r="29">
      <c r="A29" s="11">
        <f>IF(AND(ISNUMBER($B$6),ISNUMBER($B$7)),IF(20&lt;=DAY(EOMONTH(DATE($B$7,$B$6,1),0)),DATE($B$7,$B$6,20),""),"")</f>
        <v/>
      </c>
      <c r="B29" s="12" t="n"/>
      <c r="C29" s="12" t="n"/>
      <c r="D29" s="13" t="n"/>
      <c r="E29" s="14">
        <f>IF(AND(ISNUMBER(B29),ISNUMBER(C29)),MAX(0,MOD(C29-B29,1)-N(D29)/1440),"")</f>
        <v/>
      </c>
      <c r="F29" s="15">
        <f>IF(ISNUMBER(E29),ROUND(E29*24,2),"")</f>
        <v/>
      </c>
      <c r="G29" s="16" t="n"/>
    </row>
    <row r="30">
      <c r="A30" s="11">
        <f>IF(AND(ISNUMBER($B$6),ISNUMBER($B$7)),IF(21&lt;=DAY(EOMONTH(DATE($B$7,$B$6,1),0)),DATE($B$7,$B$6,21),""),"")</f>
        <v/>
      </c>
      <c r="B30" s="12" t="n"/>
      <c r="C30" s="12" t="n"/>
      <c r="D30" s="13" t="n"/>
      <c r="E30" s="14">
        <f>IF(AND(ISNUMBER(B30),ISNUMBER(C30)),MAX(0,MOD(C30-B30,1)-N(D30)/1440),"")</f>
        <v/>
      </c>
      <c r="F30" s="15">
        <f>IF(ISNUMBER(E30),ROUND(E30*24,2),"")</f>
        <v/>
      </c>
      <c r="G30" s="16" t="n"/>
    </row>
    <row r="31">
      <c r="A31" s="11">
        <f>IF(AND(ISNUMBER($B$6),ISNUMBER($B$7)),IF(22&lt;=DAY(EOMONTH(DATE($B$7,$B$6,1),0)),DATE($B$7,$B$6,22),""),"")</f>
        <v/>
      </c>
      <c r="B31" s="12" t="n"/>
      <c r="C31" s="12" t="n"/>
      <c r="D31" s="13" t="n"/>
      <c r="E31" s="14">
        <f>IF(AND(ISNUMBER(B31),ISNUMBER(C31)),MAX(0,MOD(C31-B31,1)-N(D31)/1440),"")</f>
        <v/>
      </c>
      <c r="F31" s="15">
        <f>IF(ISNUMBER(E31),ROUND(E31*24,2),"")</f>
        <v/>
      </c>
      <c r="G31" s="16" t="n"/>
    </row>
    <row r="32">
      <c r="A32" s="11">
        <f>IF(AND(ISNUMBER($B$6),ISNUMBER($B$7)),IF(23&lt;=DAY(EOMONTH(DATE($B$7,$B$6,1),0)),DATE($B$7,$B$6,23),""),"")</f>
        <v/>
      </c>
      <c r="B32" s="12" t="n"/>
      <c r="C32" s="12" t="n"/>
      <c r="D32" s="13" t="n"/>
      <c r="E32" s="14">
        <f>IF(AND(ISNUMBER(B32),ISNUMBER(C32)),MAX(0,MOD(C32-B32,1)-N(D32)/1440),"")</f>
        <v/>
      </c>
      <c r="F32" s="15">
        <f>IF(ISNUMBER(E32),ROUND(E32*24,2),"")</f>
        <v/>
      </c>
      <c r="G32" s="16" t="n"/>
    </row>
    <row r="33">
      <c r="A33" s="11">
        <f>IF(AND(ISNUMBER($B$6),ISNUMBER($B$7)),IF(24&lt;=DAY(EOMONTH(DATE($B$7,$B$6,1),0)),DATE($B$7,$B$6,24),""),"")</f>
        <v/>
      </c>
      <c r="B33" s="12" t="n"/>
      <c r="C33" s="12" t="n"/>
      <c r="D33" s="13" t="n"/>
      <c r="E33" s="14">
        <f>IF(AND(ISNUMBER(B33),ISNUMBER(C33)),MAX(0,MOD(C33-B33,1)-N(D33)/1440),"")</f>
        <v/>
      </c>
      <c r="F33" s="15">
        <f>IF(ISNUMBER(E33),ROUND(E33*24,2),"")</f>
        <v/>
      </c>
      <c r="G33" s="16" t="n"/>
    </row>
    <row r="34">
      <c r="A34" s="11">
        <f>IF(AND(ISNUMBER($B$6),ISNUMBER($B$7)),IF(25&lt;=DAY(EOMONTH(DATE($B$7,$B$6,1),0)),DATE($B$7,$B$6,25),""),"")</f>
        <v/>
      </c>
      <c r="B34" s="12" t="n"/>
      <c r="C34" s="12" t="n"/>
      <c r="D34" s="13" t="n"/>
      <c r="E34" s="14">
        <f>IF(AND(ISNUMBER(B34),ISNUMBER(C34)),MAX(0,MOD(C34-B34,1)-N(D34)/1440),"")</f>
        <v/>
      </c>
      <c r="F34" s="15">
        <f>IF(ISNUMBER(E34),ROUND(E34*24,2),"")</f>
        <v/>
      </c>
      <c r="G34" s="16" t="n"/>
    </row>
    <row r="35">
      <c r="A35" s="11">
        <f>IF(AND(ISNUMBER($B$6),ISNUMBER($B$7)),IF(26&lt;=DAY(EOMONTH(DATE($B$7,$B$6,1),0)),DATE($B$7,$B$6,26),""),"")</f>
        <v/>
      </c>
      <c r="B35" s="12" t="n"/>
      <c r="C35" s="12" t="n"/>
      <c r="D35" s="13" t="n"/>
      <c r="E35" s="14">
        <f>IF(AND(ISNUMBER(B35),ISNUMBER(C35)),MAX(0,MOD(C35-B35,1)-N(D35)/1440),"")</f>
        <v/>
      </c>
      <c r="F35" s="15">
        <f>IF(ISNUMBER(E35),ROUND(E35*24,2),"")</f>
        <v/>
      </c>
      <c r="G35" s="16" t="n"/>
    </row>
    <row r="36">
      <c r="A36" s="11">
        <f>IF(AND(ISNUMBER($B$6),ISNUMBER($B$7)),IF(27&lt;=DAY(EOMONTH(DATE($B$7,$B$6,1),0)),DATE($B$7,$B$6,27),""),"")</f>
        <v/>
      </c>
      <c r="B36" s="12" t="n"/>
      <c r="C36" s="12" t="n"/>
      <c r="D36" s="13" t="n"/>
      <c r="E36" s="14">
        <f>IF(AND(ISNUMBER(B36),ISNUMBER(C36)),MAX(0,MOD(C36-B36,1)-N(D36)/1440),"")</f>
        <v/>
      </c>
      <c r="F36" s="15">
        <f>IF(ISNUMBER(E36),ROUND(E36*24,2),"")</f>
        <v/>
      </c>
      <c r="G36" s="16" t="n"/>
    </row>
    <row r="37">
      <c r="A37" s="11">
        <f>IF(AND(ISNUMBER($B$6),ISNUMBER($B$7)),IF(28&lt;=DAY(EOMONTH(DATE($B$7,$B$6,1),0)),DATE($B$7,$B$6,28),""),"")</f>
        <v/>
      </c>
      <c r="B37" s="12" t="n"/>
      <c r="C37" s="12" t="n"/>
      <c r="D37" s="13" t="n"/>
      <c r="E37" s="14">
        <f>IF(AND(ISNUMBER(B37),ISNUMBER(C37)),MAX(0,MOD(C37-B37,1)-N(D37)/1440),"")</f>
        <v/>
      </c>
      <c r="F37" s="15">
        <f>IF(ISNUMBER(E37),ROUND(E37*24,2),"")</f>
        <v/>
      </c>
      <c r="G37" s="16" t="n"/>
    </row>
    <row r="38">
      <c r="A38" s="11">
        <f>IF(AND(ISNUMBER($B$6),ISNUMBER($B$7)),IF(29&lt;=DAY(EOMONTH(DATE($B$7,$B$6,1),0)),DATE($B$7,$B$6,29),""),"")</f>
        <v/>
      </c>
      <c r="B38" s="12" t="n"/>
      <c r="C38" s="12" t="n"/>
      <c r="D38" s="13" t="n"/>
      <c r="E38" s="14">
        <f>IF(AND(ISNUMBER(B38),ISNUMBER(C38)),MAX(0,MOD(C38-B38,1)-N(D38)/1440),"")</f>
        <v/>
      </c>
      <c r="F38" s="15">
        <f>IF(ISNUMBER(E38),ROUND(E38*24,2),"")</f>
        <v/>
      </c>
      <c r="G38" s="16" t="n"/>
    </row>
    <row r="39">
      <c r="A39" s="11">
        <f>IF(AND(ISNUMBER($B$6),ISNUMBER($B$7)),IF(30&lt;=DAY(EOMONTH(DATE($B$7,$B$6,1),0)),DATE($B$7,$B$6,30),""),"")</f>
        <v/>
      </c>
      <c r="B39" s="12" t="n"/>
      <c r="C39" s="12" t="n"/>
      <c r="D39" s="13" t="n"/>
      <c r="E39" s="14">
        <f>IF(AND(ISNUMBER(B39),ISNUMBER(C39)),MAX(0,MOD(C39-B39,1)-N(D39)/1440),"")</f>
        <v/>
      </c>
      <c r="F39" s="15">
        <f>IF(ISNUMBER(E39),ROUND(E39*24,2),"")</f>
        <v/>
      </c>
      <c r="G39" s="16" t="n"/>
    </row>
    <row r="40">
      <c r="A40" s="11">
        <f>IF(AND(ISNUMBER($B$6),ISNUMBER($B$7)),IF(31&lt;=DAY(EOMONTH(DATE($B$7,$B$6,1),0)),DATE($B$7,$B$6,31),""),"")</f>
        <v/>
      </c>
      <c r="B40" s="12" t="n"/>
      <c r="C40" s="12" t="n"/>
      <c r="D40" s="13" t="n"/>
      <c r="E40" s="14">
        <f>IF(AND(ISNUMBER(B40),ISNUMBER(C40)),MAX(0,MOD(C40-B40,1)-N(D40)/1440),"")</f>
        <v/>
      </c>
      <c r="F40" s="15">
        <f>IF(ISNUMBER(E40),ROUND(E40*24,2),"")</f>
        <v/>
      </c>
      <c r="G40" s="16" t="n"/>
    </row>
    <row r="42">
      <c r="A42" s="3" t="inlineStr">
        <is>
          <t>Summe Arbeitszeit</t>
        </is>
      </c>
      <c r="F42" s="17">
        <f>SUM(E10:E40)</f>
        <v/>
      </c>
    </row>
    <row r="43">
      <c r="A43" s="3" t="inlineStr">
        <is>
          <t>Summe in Dezimalstunden</t>
        </is>
      </c>
      <c r="F43" s="18">
        <f>ROUND(SUM(F10:F40),2)</f>
        <v/>
      </c>
    </row>
    <row r="44">
      <c r="A44" s="3" t="inlineStr">
        <is>
          <t>Plus-/Minusstunden (Ist − Soll)</t>
        </is>
      </c>
      <c r="F44" s="19">
        <f>IF(ISNUMBER(G4),ROUND(SUM(F10:F40)-G4,2),"")</f>
        <v/>
      </c>
    </row>
    <row r="45">
      <c r="A45" s="3" t="inlineStr">
        <is>
          <t>Brutto für erfasste Stunden (Dezimal × Lohn)</t>
        </is>
      </c>
      <c r="F45" s="20">
        <f>IF(ISNUMBER(G5),ROUND(SUM(F10:F40)*G5,2),"")</f>
        <v/>
      </c>
    </row>
    <row r="47" ht="30" customHeight="1">
      <c r="A47" s="21" t="n"/>
      <c r="B47" s="21" t="n"/>
      <c r="C47" s="21" t="n"/>
      <c r="E47" s="21" t="n"/>
      <c r="F47" s="21" t="n"/>
      <c r="G47" s="21" t="n"/>
    </row>
    <row r="48">
      <c r="A48" s="22" t="inlineStr">
        <is>
          <t>Datum, Unterschrift Beschäftigte/r</t>
        </is>
      </c>
      <c r="E48" s="22" t="inlineStr">
        <is>
          <t>Datum, Unterschrift Arbeitgeber</t>
        </is>
      </c>
    </row>
    <row r="50">
      <c r="A50" s="23" t="inlineStr">
        <is>
          <t>Vorlage von bueroninja.de – Arbeitszeit erfassen: bueroninja.de/zeiterfassung-software/</t>
        </is>
      </c>
    </row>
  </sheetData>
  <mergeCells count="9">
    <mergeCell ref="E4:F4"/>
    <mergeCell ref="B5:D5"/>
    <mergeCell ref="A43:E43"/>
    <mergeCell ref="A42:E42"/>
    <mergeCell ref="B4:D4"/>
    <mergeCell ref="E5:F5"/>
    <mergeCell ref="A45:E45"/>
    <mergeCell ref="A44:E44"/>
    <mergeCell ref="D6:F6"/>
  </mergeCells>
  <conditionalFormatting sqref="A10:G40">
    <cfRule type="expression" priority="1" dxfId="0">
      <formula>AND(ISNUMBER($A10),WEEKDAY($A10,2)&gt;5)</formula>
    </cfRule>
    <cfRule type="expression" priority="2" dxfId="1">
      <formula>$A10=""</formula>
    </cfRule>
  </conditionalFormatting>
  <dataValidations count="2">
    <dataValidation sqref="B6" showDropDown="0" showInputMessage="0" showErrorMessage="1" allowBlank="0" errorTitle="Monat" error="Bitte eine Zahl von 1 bis 12 eintragen." type="whole" operator="between">
      <formula1>1</formula1>
      <formula2>12</formula2>
    </dataValidation>
    <dataValidation sqref="B7" showDropDown="0" showInputMessage="0" showErrorMessage="1" allowBlank="0" errorTitle="Jahr" error="Bitte das Jahr vierstellig eintragen." type="whole" operator="between">
      <formula1>2000</formula1>
      <formula2>2100</formula2>
    </dataValidation>
  </dataValidations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Stundenzettel-Vorlage – so nutzt du sie</t>
        </is>
      </c>
    </row>
    <row r="2" ht="34" customHeight="1">
      <c r="A2" s="25" t="inlineStr">
        <is>
          <t>1. Auf dem Blatt „Stundenzettel“ Name, Monat (1–12) und Jahr eintragen. Datum und Wochentag erscheinen automatisch, Wochenenden sind grau.</t>
        </is>
      </c>
    </row>
    <row r="3" ht="34" customHeight="1">
      <c r="A3" s="25" t="inlineStr">
        <is>
          <t>2. Beginn und Ende als Uhrzeit eintragen (z. B. 8:00 und 16:30), die Pause in Minuten. Arbeitszeit und Dezimalstunden rechnen sich selbst, auch über Mitternacht.</t>
        </is>
      </c>
    </row>
    <row r="4" ht="34" customHeight="1">
      <c r="A4" s="25" t="inlineStr">
        <is>
          <t>3. Optional: Soll-Stunden im Monat für die Plus-/Minusstunden, Stundenlohn für den Bruttobetrag der erfassten Stunden (z. B. im Minijob; ersetzt keine Lohnabrechnung).</t>
        </is>
      </c>
    </row>
    <row r="5" ht="34" customHeight="1">
      <c r="A5" s="25" t="inlineStr">
        <is>
          <t>4. Für jeden Monat das Blatt kopieren (Rechtsklick auf den Reiter → Verschieben/Kopieren → Kopie erstellen) und den Monat ändern.</t>
        </is>
      </c>
    </row>
    <row r="6" ht="34" customHeight="1">
      <c r="A6" s="25" t="inlineStr">
        <is>
          <t>5. Drucken: Das Blatt ist auf eine A4-Seite eingestellt. Für ein PDF beim Drucken „Als PDF speichern“ wählen.</t>
        </is>
      </c>
    </row>
    <row r="7" ht="10" customHeight="1">
      <c r="A7" s="25" t="inlineStr"/>
    </row>
    <row r="8" ht="49" customHeight="1">
      <c r="A8" s="25" t="inlineStr">
        <is>
          <t>Minijob und Mindestlohn-Branchen: Beginn, Ende und Dauer der täglichen Arbeitszeit müssen spätestens bis zum Ablauf des siebten Tages nach der Arbeit aufgeschrieben und mindestens zwei Jahre aufbewahrt werden (§ 17 MiLoG).</t>
        </is>
      </c>
    </row>
    <row r="9" ht="19" customHeight="1">
      <c r="A9" s="25" t="inlineStr">
        <is>
          <t>Mehr dazu und ein Online-Stundenzettel zum Ausdrucken: bueroninja.de/stundenzettel-vorlage/</t>
        </is>
      </c>
    </row>
    <row r="10" ht="19" customHeight="1">
      <c r="A10" s="25" t="inlineStr">
        <is>
          <t>Allgemeine Information, keine Rechtsberatung.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2026-11-07T12:36:15Z</dcterms:created>
  <dcterms:modified xmlns:dcterms="http://purl.org/dc/terms/" xmlns:xsi="http://www.w3.org/2001/XMLSchema-instance" xsi:type="dcterms:W3CDTF">2026-11-07T12:36:15Z</dcterms:modified>
</cp:coreProperties>
</file>